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75" yWindow="0" windowWidth="16065" windowHeight="11760" tabRatio="638" firstSheet="2" activeTab="2"/>
  </bookViews>
  <sheets>
    <sheet name="1Margin Call" sheetId="1" state="veryHidden" r:id="rId1"/>
    <sheet name="2Cost of Carry" sheetId="2" state="veryHidden" r:id="rId2"/>
    <sheet name="Macro" sheetId="3" r:id="rId3"/>
    <sheet name="3FRA" sheetId="4" state="veryHidden" r:id="rId4"/>
  </sheets>
  <definedNames>
    <definedName name="Carrying_Cost" localSheetId="1">'2Cost of Carry'!#REF!</definedName>
    <definedName name="Pal_Workbook_GUID" hidden="1">"XF5SHQ3JE2MQYCPDJI4I2J44"</definedName>
    <definedName name="_xlnm.Print_Area" localSheetId="0">'1Margin Call'!$A$1:$J$26</definedName>
    <definedName name="_xlnm.Print_Area" localSheetId="1">'2Cost of Carry'!$A$1:$F$8</definedName>
    <definedName name="R_f" localSheetId="1">'2Cost of Carry'!#REF!</definedName>
    <definedName name="Spot_Au" localSheetId="1">'2Cost of Carry'!#REF!</definedName>
    <definedName name="T_1">'2Cost of Carry'!#REF!</definedName>
    <definedName name="T_2">'2Cost of Carry'!#REF!</definedName>
  </definedNames>
  <calcPr fullCalcOnLoad="1"/>
</workbook>
</file>

<file path=xl/comments4.xml><?xml version="1.0" encoding="utf-8"?>
<comments xmlns="http://schemas.openxmlformats.org/spreadsheetml/2006/main">
  <authors>
    <author>pakadmin</author>
  </authors>
  <commentList>
    <comment ref="J3" authorId="0">
      <text>
        <r>
          <rPr>
            <sz val="9"/>
            <rFont val="Tahoma"/>
            <family val="2"/>
          </rPr>
          <t>Note: The exchange rates are quoted in EUR per US$ 1</t>
        </r>
      </text>
    </comment>
  </commentList>
</comments>
</file>

<file path=xl/sharedStrings.xml><?xml version="1.0" encoding="utf-8"?>
<sst xmlns="http://schemas.openxmlformats.org/spreadsheetml/2006/main" count="110" uniqueCount="76">
  <si>
    <t>A)</t>
  </si>
  <si>
    <t>B)</t>
  </si>
  <si>
    <t>Initial Margin</t>
  </si>
  <si>
    <t>Maintenance Margine</t>
  </si>
  <si>
    <t>contracts</t>
  </si>
  <si>
    <t>Day (1)</t>
  </si>
  <si>
    <t>Beginning Balance (2)</t>
  </si>
  <si>
    <t>Funds Deposited (3)</t>
  </si>
  <si>
    <t>Settlement Price (4)</t>
  </si>
  <si>
    <t>Futures Price Change (5)</t>
  </si>
  <si>
    <t>Gain / Losses (6)</t>
  </si>
  <si>
    <t>Ending Balance (7)</t>
  </si>
  <si>
    <t>90-day ED Sept 09 futures on 10/3/2008</t>
  </si>
  <si>
    <t>Long Position</t>
  </si>
  <si>
    <t>TODAY</t>
  </si>
  <si>
    <t>Please ENABLE MACRO to work with this file.</t>
  </si>
  <si>
    <t>TABLE 1: S&amp;P 500 Index and  FX rate</t>
  </si>
  <si>
    <t>Date</t>
  </si>
  <si>
    <t>FX rate - EUR</t>
  </si>
  <si>
    <t>EUR/USD</t>
  </si>
  <si>
    <t>S&amp;P 500</t>
  </si>
  <si>
    <t>TABLE 2: LIBOR (British Bankers Assn)</t>
  </si>
  <si>
    <t>Quote Dates</t>
  </si>
  <si>
    <t>EUR (% per annum)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</si>
  <si>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</si>
  <si>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</si>
  <si>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</si>
  <si>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</si>
  <si>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</si>
  <si>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</si>
  <si>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</si>
  <si>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</si>
  <si>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</si>
  <si>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</si>
  <si>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</si>
  <si>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</si>
  <si>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</si>
  <si>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Ans:</t>
  </si>
  <si>
    <t>3x9 FRA on EUR</t>
  </si>
  <si>
    <t>3x9 FRA on USD</t>
  </si>
  <si>
    <t>12m</t>
  </si>
  <si>
    <t>USD (% per annum)</t>
  </si>
  <si>
    <t>C)</t>
  </si>
  <si>
    <t>User Tracking</t>
  </si>
  <si>
    <t>User: PakAdmin, accessed on: 5/10/2012 at 12:27 AM</t>
  </si>
  <si>
    <t>User: PakAdmin, accessed on: 5/10/2012 at 12:30 AM</t>
  </si>
  <si>
    <t>User: PakAdmin, accessed on: 5/10/2012 at 12:31 AM</t>
  </si>
  <si>
    <t>User: PakAdmin, accessed on: 5/10/2012 at 08:48 AM</t>
  </si>
  <si>
    <t>User: PakAdmin, accessed on: 5/10/2012 at 08:49 AM</t>
  </si>
  <si>
    <t>User: PakAdmin, accessed on: 5/10/2012 at 03:42 PM</t>
  </si>
  <si>
    <t>a)</t>
  </si>
  <si>
    <t>b)</t>
  </si>
  <si>
    <t>Futures Price (equil)</t>
  </si>
  <si>
    <t>Amount of profit</t>
  </si>
  <si>
    <t>Show your calculation below</t>
  </si>
  <si>
    <t>User: PakAdmin, accessed on: 5/11/2012 at 02:51 PM</t>
  </si>
  <si>
    <t>User: PakAdmin, accessed on: 5/14/2012 at 12:52 PM</t>
  </si>
  <si>
    <t>User: PakAdmin, accessed on: 5/14/2012 at 02:28 PM</t>
  </si>
  <si>
    <t>Retrieved from http://www.bba.org.uk/.</t>
  </si>
  <si>
    <t>User: PakAdmin, accessed on: 5/24/2012 at 08:48 PM</t>
  </si>
  <si>
    <t>User: PakAdmin, accessed on: 5/24/2012 at 10:08 PM</t>
  </si>
  <si>
    <t>User: PakAdmin, accessed on: 5/24/2012 at 10:39 PM</t>
  </si>
  <si>
    <t>User: PakAdmin, accessed on: 5/25/2012 at 10:32 AM</t>
  </si>
  <si>
    <t>User: PakAdmin, accessed on: 5/25/2012 at 04:13 PM</t>
  </si>
  <si>
    <t>User: PakAdmin, accessed on: 5/26/2012 at 02:49 PM</t>
  </si>
  <si>
    <t>User: PakAdmin, accessed on: 5/26/2012 at 02:50 PM</t>
  </si>
  <si>
    <t>User: PakAdmin, accessed on: 5/26/2012 at 02:52 PM</t>
  </si>
  <si>
    <t>User: PakAdmin, accessed on: 5/26/2012 at 02:58 PM</t>
  </si>
  <si>
    <t>User: PakAdmin, accessed on: 8/4/2013 at 07:38 PM</t>
  </si>
  <si>
    <t>User: PakAdmin, accessed on: 9/11/2013 at 08:04 PM</t>
  </si>
  <si>
    <t>User: PakAdmin, accessed on: 9/12/2013 at 02:17 PM</t>
  </si>
  <si>
    <t>User: PakAdmin, accessed on: 9/16/2013 at 02:58 PM</t>
  </si>
  <si>
    <t>User: PakAdmin, accessed on: 9/16/2013 at 03:35 PM</t>
  </si>
  <si>
    <t>User: PakAdmin, accessed on: 1/13/2014 at 12:59 PM</t>
  </si>
  <si>
    <t>User: PakAdmin, accessed on: 1/13/2014 at 01:12 PM</t>
  </si>
  <si>
    <t>User: PakAdmin, accessed on: 1/13/2014 at 01:27 PM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</si>
</sst>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#,##0.00000_);[Red]\(#,##0.00000\)"/>
    <numFmt numFmtId="167" formatCode="[$-F800]dddd\,\ mmmm\ dd\,\ yyyy"/>
    <numFmt numFmtId="168" formatCode="[$-409]m/d/yy\ h:mm\ AM/PM;@"/>
    <numFmt numFmtId="169" formatCode="0.000000"/>
    <numFmt numFmtId="170" formatCode="[$-409]d\-mmm\-yy;@"/>
    <numFmt numFmtId="171" formatCode="0.00000"/>
    <numFmt numFmtId="172" formatCode="[$€-2]\ #,##0.0000"/>
    <numFmt numFmtId="173" formatCode="_(* #,##0.0000_);_(* \(#,##0.0000\);_(* &quot;-&quot;????_);_(@_)"/>
    <numFmt numFmtId="174" formatCode="[$-409]dddd\,\ mmmm\ dd\,\ yyyy"/>
    <numFmt numFmtId="175" formatCode="[$-409]dddd\,\ mmmm\ d\,\ yy"/>
  </numFmts>
  <fonts count="75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2"/>
      <color indexed="16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3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0"/>
    </font>
    <font>
      <b/>
      <sz val="11"/>
      <color indexed="10"/>
      <name val="Calibri"/>
      <family val="2"/>
    </font>
    <font>
      <u val="single"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CC"/>
      <name val="Arial"/>
      <family val="2"/>
    </font>
    <font>
      <b/>
      <sz val="11"/>
      <color rgb="FFC00000"/>
      <name val="Arial"/>
      <family val="2"/>
    </font>
    <font>
      <b/>
      <sz val="16"/>
      <color rgb="FFFF0000"/>
      <name val="Arial"/>
      <family val="2"/>
    </font>
    <font>
      <sz val="11"/>
      <color rgb="FF0000FF"/>
      <name val="Arial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 horizontal="right"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0" borderId="10" xfId="0" applyFont="1" applyBorder="1" applyAlignment="1">
      <alignment horizontal="center" vertical="center" wrapText="1"/>
    </xf>
    <xf numFmtId="6" fontId="64" fillId="0" borderId="10" xfId="44" applyNumberFormat="1" applyFont="1" applyBorder="1" applyAlignment="1">
      <alignment/>
    </xf>
    <xf numFmtId="164" fontId="0" fillId="0" borderId="0" xfId="0" applyNumberFormat="1" applyAlignment="1">
      <alignment/>
    </xf>
    <xf numFmtId="166" fontId="64" fillId="0" borderId="10" xfId="44" applyNumberFormat="1" applyFont="1" applyBorder="1" applyAlignment="1">
      <alignment/>
    </xf>
    <xf numFmtId="8" fontId="64" fillId="0" borderId="10" xfId="44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67" fontId="64" fillId="0" borderId="10" xfId="0" applyNumberFormat="1" applyFont="1" applyBorder="1" applyAlignment="1">
      <alignment horizontal="center"/>
    </xf>
    <xf numFmtId="6" fontId="0" fillId="33" borderId="10" xfId="0" applyNumberFormat="1" applyFill="1" applyBorder="1" applyAlignment="1">
      <alignment/>
    </xf>
    <xf numFmtId="8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0" fillId="0" borderId="0" xfId="0" applyFont="1" applyAlignment="1">
      <alignment/>
    </xf>
    <xf numFmtId="0" fontId="65" fillId="34" borderId="10" xfId="0" applyFont="1" applyFill="1" applyBorder="1" applyAlignment="1">
      <alignment horizontal="center"/>
    </xf>
    <xf numFmtId="170" fontId="65" fillId="34" borderId="1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1" fillId="0" borderId="0" xfId="0" applyFont="1" applyAlignment="1">
      <alignment horizontal="left"/>
    </xf>
    <xf numFmtId="17" fontId="3" fillId="34" borderId="10" xfId="0" applyNumberFormat="1" applyFont="1" applyFill="1" applyBorder="1" applyAlignment="1">
      <alignment horizontal="center" vertical="center"/>
    </xf>
    <xf numFmtId="170" fontId="3" fillId="34" borderId="10" xfId="0" applyNumberFormat="1" applyFont="1" applyFill="1" applyBorder="1" applyAlignment="1">
      <alignment/>
    </xf>
    <xf numFmtId="171" fontId="3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/>
    </xf>
    <xf numFmtId="171" fontId="6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/>
    </xf>
    <xf numFmtId="171" fontId="66" fillId="0" borderId="0" xfId="0" applyNumberFormat="1" applyFont="1" applyAlignment="1">
      <alignment/>
    </xf>
    <xf numFmtId="172" fontId="72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43" fontId="64" fillId="33" borderId="10" xfId="42" applyFont="1" applyFill="1" applyBorder="1" applyAlignment="1">
      <alignment horizontal="center" vertical="center"/>
    </xf>
    <xf numFmtId="39" fontId="64" fillId="33" borderId="10" xfId="44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7" fillId="35" borderId="0" xfId="0" applyFont="1" applyFill="1" applyAlignment="1">
      <alignment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34" borderId="10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6" fontId="7" fillId="0" borderId="10" xfId="44" applyNumberFormat="1" applyFont="1" applyBorder="1" applyAlignment="1">
      <alignment/>
    </xf>
    <xf numFmtId="40" fontId="7" fillId="0" borderId="10" xfId="44" applyNumberFormat="1" applyFont="1" applyBorder="1" applyAlignment="1">
      <alignment/>
    </xf>
    <xf numFmtId="8" fontId="7" fillId="0" borderId="10" xfId="44" applyNumberFormat="1" applyFont="1" applyBorder="1" applyAlignment="1">
      <alignment/>
    </xf>
    <xf numFmtId="171" fontId="3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/>
    </xf>
    <xf numFmtId="171" fontId="4" fillId="33" borderId="0" xfId="0" applyNumberFormat="1" applyFont="1" applyFill="1" applyAlignment="1">
      <alignment/>
    </xf>
    <xf numFmtId="0" fontId="37" fillId="34" borderId="10" xfId="0" applyNumberFormat="1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0" fontId="38" fillId="0" borderId="0" xfId="0" applyNumberFormat="1" applyFont="1" applyAlignment="1">
      <alignment horizontal="left"/>
    </xf>
    <xf numFmtId="0" fontId="72" fillId="0" borderId="0" xfId="57" applyNumberFormat="1" applyFont="1" applyAlignment="1">
      <alignment/>
    </xf>
    <xf numFmtId="0" fontId="37" fillId="0" borderId="0" xfId="0" applyNumberFormat="1" applyFont="1" applyAlignment="1">
      <alignment/>
    </xf>
    <xf numFmtId="0" fontId="7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152400</xdr:rowOff>
    </xdr:from>
    <xdr:to>
      <xdr:col>7</xdr:col>
      <xdr:colOff>666750</xdr:colOff>
      <xdr:row>12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342900"/>
          <a:ext cx="7705725" cy="2047875"/>
        </a:xfrm>
        <a:prstGeom prst="rect">
          <a:avLst/>
        </a:prstGeom>
        <a:solidFill>
          <a:srgbClr val="CCECFF"/>
        </a:solidFill>
        <a:ln w="12700" cmpd="sng">
          <a:noFill/>
        </a:ln>
      </xdr:spPr>
      <xdr:txBody>
        <a:bodyPr vertOverflow="clip" wrap="square" lIns="95655" tIns="46988" rIns="95655" bIns="46988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Q1 (Futures Margin call)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took a long position in 10 Eurodllar futures contracts (June 2014 delivery) on 1/13/2012 at the price indicated below. You met all margin calls, and did not withdraw any excess margin.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ED futures have a 90-day maturity and a notional principal of $1 million regardless of the delivery month. When the ED futures price increases by 1 basis point (98.35 to 98.36, for example), one long ED futures position gains $25, and one short ED futures position loses $25.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Complete table 1 and provide an explanation of any fund deposited. Assume the contract is purchased at the settlement price on each day.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 How much is your total gain by the end of 1/23/2012?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19050</xdr:rowOff>
    </xdr:from>
    <xdr:to>
      <xdr:col>5</xdr:col>
      <xdr:colOff>600075</xdr:colOff>
      <xdr:row>14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400050"/>
          <a:ext cx="4733925" cy="2409825"/>
        </a:xfrm>
        <a:prstGeom prst="rect">
          <a:avLst/>
        </a:prstGeom>
        <a:solidFill>
          <a:srgbClr val="CCECFF"/>
        </a:solidFill>
        <a:ln w="12700" cmpd="sng">
          <a:noFill/>
        </a:ln>
      </xdr:spPr>
      <xdr:txBody>
        <a:bodyPr vertOverflow="clip" wrap="square" lIns="95655" tIns="46988" rIns="95655" bIns="46988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 (Cost of Carry):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May 10th, 2012, the gold spot price was $1,580/oz and the 9-month risk-free interest rate was 2% (annualized),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Assume the cost of storage and insurance of gold is $100/oz payable on February 7th, 2013.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What is the equilibrium price of gold futures on May 10th, 2012 for delivery in 273 days, February 7th, 2013?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If the futures price is $1,800,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can you create an arbitrage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profit making strategy? What is the amount of arbitrage profit?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19050</xdr:rowOff>
    </xdr:from>
    <xdr:to>
      <xdr:col>8</xdr:col>
      <xdr:colOff>361950</xdr:colOff>
      <xdr:row>16</xdr:row>
      <xdr:rowOff>104775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180975" y="2990850"/>
          <a:ext cx="6619875" cy="276225"/>
        </a:xfrm>
        <a:prstGeom prst="rect">
          <a:avLst/>
        </a:prstGeom>
        <a:solidFill>
          <a:srgbClr val="66FFFF"/>
        </a:solidFill>
        <a:ln w="12700" cmpd="sng">
          <a:noFill/>
        </a:ln>
      </xdr:spPr>
      <xdr:txBody>
        <a:bodyPr vertOverflow="clip" wrap="square" lIns="95655" tIns="46988" rIns="95655" bIns="46988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your answers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along with the formula and steps you used for each question.
</a:t>
          </a:r>
        </a:p>
      </xdr:txBody>
    </xdr:sp>
    <xdr:clientData/>
  </xdr:twoCellAnchor>
  <xdr:twoCellAnchor>
    <xdr:from>
      <xdr:col>0</xdr:col>
      <xdr:colOff>152400</xdr:colOff>
      <xdr:row>1</xdr:row>
      <xdr:rowOff>66675</xdr:rowOff>
    </xdr:from>
    <xdr:to>
      <xdr:col>8</xdr:col>
      <xdr:colOff>333375</xdr:colOff>
      <xdr:row>14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266700"/>
          <a:ext cx="6619875" cy="2533650"/>
        </a:xfrm>
        <a:prstGeom prst="rect">
          <a:avLst/>
        </a:prstGeom>
        <a:solidFill>
          <a:srgbClr val="CCECFF"/>
        </a:solidFill>
        <a:ln w="12700" cmpd="sng">
          <a:noFill/>
        </a:ln>
      </xdr:spPr>
      <xdr:txBody>
        <a:bodyPr vertOverflow="clip" wrap="square" lIns="95655" tIns="46988" rIns="95655" bIns="46988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Q3: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(FRA and FX forward Pricing &amp; Valuation - use discrete compounding method)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1 below has spot exchange rates and S&amp;P 500 Index qutoed on June 4, and Aug 4, 2008. Table 2 has spot LIBOR rates on EURO (EUR) and US Dollars (USD) for maturities ranging from 1 week to 12 months announced by the British Banker's Association (BBA) on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4, Aug 4, 2008, and September 4, 2008.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What should be the 6-mo FRA rates three months from June 4 (3X9 FRA) for Euro?  3X9 FRA on USD?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Calculate the market value (in EUR) on Aug 4 of a long position of the EURO FRA  in A) above. The notional pricipal is EUR 10,000,000.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What is the market value in USD of the EURO FRA in B) above?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10023"/>
  <sheetViews>
    <sheetView zoomScale="75" zoomScaleNormal="75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33.8515625" style="0" customWidth="1"/>
    <col min="3" max="3" width="13.28125" style="0" bestFit="1" customWidth="1"/>
    <col min="4" max="4" width="13.140625" style="0" customWidth="1"/>
    <col min="5" max="5" width="12.7109375" style="0" customWidth="1"/>
    <col min="6" max="6" width="11.8515625" style="0" bestFit="1" customWidth="1"/>
    <col min="7" max="7" width="15.421875" style="0" customWidth="1"/>
    <col min="8" max="8" width="17.7109375" style="0" customWidth="1"/>
    <col min="9" max="9" width="10.421875" style="0" bestFit="1" customWidth="1"/>
  </cols>
  <sheetData>
    <row r="1" ht="15">
      <c r="A1" s="53"/>
    </row>
    <row r="14" ht="15">
      <c r="I14" s="10"/>
    </row>
    <row r="15" spans="2:6" ht="15.75">
      <c r="B15" t="s">
        <v>12</v>
      </c>
      <c r="C15" s="49">
        <v>98.54</v>
      </c>
      <c r="D15" s="4">
        <f>VALUE(C15)</f>
        <v>98.54</v>
      </c>
      <c r="F15" s="51"/>
    </row>
    <row r="16" spans="2:3" ht="15">
      <c r="B16" t="s">
        <v>2</v>
      </c>
      <c r="C16" s="15">
        <v>1000</v>
      </c>
    </row>
    <row r="17" spans="2:7" ht="15">
      <c r="B17" t="s">
        <v>3</v>
      </c>
      <c r="C17" s="15">
        <v>800</v>
      </c>
      <c r="G17" s="3"/>
    </row>
    <row r="18" spans="2:3" ht="15">
      <c r="B18" t="s">
        <v>14</v>
      </c>
      <c r="C18" s="47">
        <v>40921</v>
      </c>
    </row>
    <row r="19" spans="1:8" ht="15.75">
      <c r="A19" s="2" t="s">
        <v>0</v>
      </c>
      <c r="B19" s="5" t="s">
        <v>13</v>
      </c>
      <c r="C19" s="6"/>
      <c r="D19" s="7">
        <v>10</v>
      </c>
      <c r="E19" s="6" t="s">
        <v>4</v>
      </c>
      <c r="F19" s="6"/>
      <c r="G19" s="6"/>
      <c r="H19" s="6"/>
    </row>
    <row r="20" spans="1:8" ht="60">
      <c r="A20" s="2"/>
      <c r="B20" s="8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</row>
    <row r="21" spans="1:8" ht="15.75">
      <c r="A21" s="2"/>
      <c r="B21" s="14">
        <f>C18</f>
        <v>40921</v>
      </c>
      <c r="C21" s="60"/>
      <c r="D21" s="9"/>
      <c r="E21" s="48">
        <f>C15</f>
        <v>98.54</v>
      </c>
      <c r="F21" s="61"/>
      <c r="G21" s="12"/>
      <c r="H21" s="12"/>
    </row>
    <row r="22" spans="1:8" ht="15.75">
      <c r="A22" s="2"/>
      <c r="B22" s="14">
        <f>B21+3</f>
        <v>40924</v>
      </c>
      <c r="C22" s="9"/>
      <c r="D22" s="9"/>
      <c r="E22" s="49">
        <f>E21+0.5</f>
        <v>99.04</v>
      </c>
      <c r="F22" s="11"/>
      <c r="G22" s="12"/>
      <c r="H22" s="12"/>
    </row>
    <row r="23" spans="1:8" ht="15.75">
      <c r="A23" s="2"/>
      <c r="B23" s="14">
        <f>B22+1</f>
        <v>40925</v>
      </c>
      <c r="C23" s="9"/>
      <c r="D23" s="9"/>
      <c r="E23" s="49">
        <f>E21-0.16</f>
        <v>98.38000000000001</v>
      </c>
      <c r="F23" s="11"/>
      <c r="G23" s="12"/>
      <c r="H23" s="12"/>
    </row>
    <row r="24" spans="1:8" ht="15.75">
      <c r="A24" s="2"/>
      <c r="B24" s="14">
        <f>B23+1</f>
        <v>40926</v>
      </c>
      <c r="C24" s="9"/>
      <c r="D24" s="9"/>
      <c r="E24" s="49">
        <f>E23+0.15</f>
        <v>98.53000000000002</v>
      </c>
      <c r="F24" s="11"/>
      <c r="G24" s="12"/>
      <c r="H24" s="12"/>
    </row>
    <row r="25" spans="1:8" ht="15.75">
      <c r="A25" s="2"/>
      <c r="B25" s="14">
        <f>B24+1</f>
        <v>40927</v>
      </c>
      <c r="C25" s="9"/>
      <c r="D25" s="9"/>
      <c r="E25" s="49">
        <f>E24-0.05</f>
        <v>98.48000000000002</v>
      </c>
      <c r="F25" s="11"/>
      <c r="G25" s="12"/>
      <c r="H25" s="12"/>
    </row>
    <row r="26" spans="1:8" ht="15.75">
      <c r="A26" s="2"/>
      <c r="B26" s="14">
        <f>B25+1</f>
        <v>40928</v>
      </c>
      <c r="C26" s="9"/>
      <c r="D26" s="9"/>
      <c r="E26" s="49">
        <f>E25+1.05</f>
        <v>99.53000000000002</v>
      </c>
      <c r="F26" s="11"/>
      <c r="G26" s="12"/>
      <c r="H26" s="12"/>
    </row>
    <row r="27" spans="1:8" ht="15.75">
      <c r="A27" s="2"/>
      <c r="B27" s="14">
        <f>B26+3</f>
        <v>40931</v>
      </c>
      <c r="C27" s="9"/>
      <c r="D27" s="9"/>
      <c r="E27" s="49">
        <v>97.45</v>
      </c>
      <c r="F27" s="11"/>
      <c r="G27" s="12"/>
      <c r="H27" s="62"/>
    </row>
    <row r="28" spans="1:8" ht="15">
      <c r="A28" s="2"/>
      <c r="G28" s="16"/>
      <c r="H28" s="16"/>
    </row>
    <row r="32" ht="15">
      <c r="F32" s="51"/>
    </row>
    <row r="36" ht="15">
      <c r="C36" s="51"/>
    </row>
    <row r="9998" ht="15">
      <c r="Z9998" s="50" t="s">
        <v>43</v>
      </c>
    </row>
    <row r="9999" ht="15">
      <c r="Z9999" s="50" t="s">
        <v>44</v>
      </c>
    </row>
    <row r="10000" ht="15">
      <c r="Z10000" s="50" t="s">
        <v>43</v>
      </c>
    </row>
    <row r="10001" ht="15">
      <c r="Z10001" s="50" t="s">
        <v>75</v>
      </c>
    </row>
    <row r="10002" ht="15">
      <c r="Z10002" s="50"/>
    </row>
    <row r="10003" ht="15">
      <c r="Z10003" s="50"/>
    </row>
    <row r="10004" ht="15">
      <c r="Z10004" s="50"/>
    </row>
    <row r="10005" ht="15">
      <c r="Z10005" s="50"/>
    </row>
    <row r="10006" ht="15">
      <c r="Z10006" s="50"/>
    </row>
    <row r="10007" ht="15">
      <c r="Z10007" s="50"/>
    </row>
    <row r="10008" ht="15">
      <c r="Z10008" s="50"/>
    </row>
    <row r="10009" ht="15">
      <c r="Z10009" s="50"/>
    </row>
    <row r="10010" ht="15">
      <c r="Z10010" s="50"/>
    </row>
    <row r="10011" ht="15">
      <c r="Z10011" s="50"/>
    </row>
    <row r="10012" ht="15">
      <c r="Z10012" s="50"/>
    </row>
    <row r="10013" ht="15">
      <c r="Z10013" s="50"/>
    </row>
    <row r="10014" ht="15">
      <c r="Z10014" s="50"/>
    </row>
    <row r="10015" ht="15">
      <c r="Z10015" s="50"/>
    </row>
    <row r="10016" ht="15">
      <c r="Z10016" s="50"/>
    </row>
    <row r="10017" ht="15">
      <c r="Z10017" s="50"/>
    </row>
    <row r="10018" ht="15">
      <c r="Z10018" s="50"/>
    </row>
    <row r="10019" ht="15">
      <c r="Z10019" s="50"/>
    </row>
    <row r="10020" ht="15">
      <c r="Z10020" s="50"/>
    </row>
    <row r="10021" ht="15">
      <c r="Z10021" s="50"/>
    </row>
    <row r="10022" ht="15">
      <c r="Z10022" s="50"/>
    </row>
    <row r="10023" ht="15">
      <c r="Z10023" s="50"/>
    </row>
  </sheetData>
  <sheetProtection/>
  <printOptions gridLines="1" headings="1"/>
  <pageMargins left="0.7" right="0.7" top="0.5" bottom="0.5" header="0.3" footer="0.3"/>
  <pageSetup fitToHeight="1" fitToWidth="1" horizontalDpi="300" verticalDpi="300" orientation="landscape"/>
  <headerFooter>
    <oddFooter>&amp;L&amp;Z&amp;F&amp;R&amp;A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10019"/>
  <sheetViews>
    <sheetView zoomScale="75" zoomScaleNormal="75" zoomScalePageLayoutView="0" workbookViewId="0" topLeftCell="A1">
      <selection activeCell="A1" sqref="A1:IV1"/>
    </sheetView>
  </sheetViews>
  <sheetFormatPr defaultColWidth="8.8515625" defaultRowHeight="15"/>
  <cols>
    <col min="1" max="1" width="8.7109375" style="2" customWidth="1"/>
    <col min="2" max="2" width="22.140625" style="1" customWidth="1"/>
    <col min="3" max="3" width="14.140625" style="0" customWidth="1"/>
    <col min="4" max="4" width="10.7109375" style="0" bestFit="1" customWidth="1"/>
    <col min="5" max="5" width="9.8515625" style="0" customWidth="1"/>
    <col min="6" max="6" width="11.140625" style="0" bestFit="1" customWidth="1"/>
  </cols>
  <sheetData>
    <row r="1" spans="1:7" ht="15">
      <c r="A1" s="53"/>
      <c r="B1"/>
      <c r="G1" s="51"/>
    </row>
    <row r="9" ht="15">
      <c r="A9" s="52"/>
    </row>
    <row r="11" ht="15">
      <c r="A11"/>
    </row>
    <row r="12" ht="15">
      <c r="A12"/>
    </row>
    <row r="16" ht="15">
      <c r="A16" s="52"/>
    </row>
    <row r="17" spans="1:3" ht="15.75">
      <c r="A17" s="56" t="s">
        <v>50</v>
      </c>
      <c r="B17" s="59" t="s">
        <v>52</v>
      </c>
      <c r="C17" s="57"/>
    </row>
    <row r="18" spans="1:3" ht="15.75">
      <c r="A18" s="56" t="s">
        <v>51</v>
      </c>
      <c r="B18" s="59" t="s">
        <v>53</v>
      </c>
      <c r="C18" s="57"/>
    </row>
    <row r="20" spans="1:2" ht="15">
      <c r="A20" s="56"/>
      <c r="B20" s="55"/>
    </row>
    <row r="21" spans="1:6" ht="18.75">
      <c r="A21" s="58" t="s">
        <v>54</v>
      </c>
      <c r="B21" s="55"/>
      <c r="F21" s="51"/>
    </row>
    <row r="22" spans="1:6" ht="15">
      <c r="A22" s="56"/>
      <c r="B22" s="55"/>
      <c r="F22" s="3"/>
    </row>
    <row r="23" spans="1:2" ht="15">
      <c r="A23" s="56"/>
      <c r="B23" s="55"/>
    </row>
    <row r="24" spans="1:2" ht="15">
      <c r="A24" s="56"/>
      <c r="B24" s="55"/>
    </row>
    <row r="25" spans="1:2" ht="15">
      <c r="A25" s="56"/>
      <c r="B25" s="55"/>
    </row>
    <row r="9990" ht="15">
      <c r="R9990" s="50" t="s">
        <v>43</v>
      </c>
    </row>
    <row r="9991" ht="15">
      <c r="R9991" s="50" t="s">
        <v>44</v>
      </c>
    </row>
    <row r="9992" ht="15">
      <c r="R9992" s="50" t="s">
        <v>45</v>
      </c>
    </row>
    <row r="9993" ht="15">
      <c r="R9993" s="50" t="s">
        <v>46</v>
      </c>
    </row>
    <row r="9994" ht="15">
      <c r="R9994" s="50" t="s">
        <v>47</v>
      </c>
    </row>
    <row r="9995" ht="15">
      <c r="R9995" s="50" t="s">
        <v>48</v>
      </c>
    </row>
    <row r="9996" ht="15">
      <c r="R9996" s="50" t="s">
        <v>49</v>
      </c>
    </row>
    <row r="10000" ht="15">
      <c r="Z10000" s="50" t="s">
        <v>43</v>
      </c>
    </row>
    <row r="10001" ht="15">
      <c r="Z10001" s="50" t="s">
        <v>75</v>
      </c>
    </row>
    <row r="10002" ht="15">
      <c r="Z10002" s="50"/>
    </row>
    <row r="10003" ht="15">
      <c r="Z10003" s="50"/>
    </row>
    <row r="10004" ht="15">
      <c r="Z10004" s="50"/>
    </row>
    <row r="10005" ht="15">
      <c r="Z10005" s="50"/>
    </row>
    <row r="10006" ht="15">
      <c r="Z10006" s="50"/>
    </row>
    <row r="10007" ht="15">
      <c r="Z10007" s="50"/>
    </row>
    <row r="10008" ht="15">
      <c r="Z10008" s="50"/>
    </row>
    <row r="10009" ht="15">
      <c r="Z10009" s="50"/>
    </row>
    <row r="10010" ht="15">
      <c r="Z10010" s="50"/>
    </row>
    <row r="10011" ht="15">
      <c r="Z10011" s="50"/>
    </row>
    <row r="10012" ht="15">
      <c r="Z10012" s="50"/>
    </row>
    <row r="10013" ht="15">
      <c r="Z10013" s="50"/>
    </row>
    <row r="10014" ht="15">
      <c r="Z10014" s="50"/>
    </row>
    <row r="10015" ht="15">
      <c r="Z10015" s="50"/>
    </row>
    <row r="10016" ht="15">
      <c r="Z10016" s="50"/>
    </row>
    <row r="10017" ht="15">
      <c r="Z10017" s="50"/>
    </row>
    <row r="10018" ht="15">
      <c r="Z10018" s="50"/>
    </row>
    <row r="10019" ht="15">
      <c r="Z10019" s="50"/>
    </row>
  </sheetData>
  <sheetProtection/>
  <printOptions gridLines="1" headings="1"/>
  <pageMargins left="0.7" right="0.7" top="0.5" bottom="0.5" header="0.3" footer="0.3"/>
  <pageSetup fitToHeight="1" fitToWidth="1" horizontalDpi="300" verticalDpi="300" orientation="landscape" scale="98"/>
  <headerFooter>
    <oddFooter>&amp;L&amp;Z&amp;F&amp;R&amp;A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10026"/>
  <sheetViews>
    <sheetView tabSelected="1" zoomScalePageLayoutView="0" workbookViewId="0" topLeftCell="A1">
      <selection activeCell="N21" sqref="N21"/>
    </sheetView>
  </sheetViews>
  <sheetFormatPr defaultColWidth="8.8515625" defaultRowHeight="15"/>
  <sheetData>
    <row r="1" ht="15">
      <c r="A1" t="s">
        <v>15</v>
      </c>
    </row>
    <row r="10000" ht="15">
      <c r="Z10000" s="50" t="s">
        <v>43</v>
      </c>
    </row>
    <row r="10001" ht="15">
      <c r="Z10001" s="50" t="s">
        <v>44</v>
      </c>
    </row>
    <row r="10002" ht="15">
      <c r="Z10002" s="50" t="s">
        <v>45</v>
      </c>
    </row>
    <row r="10003" ht="15">
      <c r="Z10003" s="50" t="s">
        <v>46</v>
      </c>
    </row>
    <row r="10004" ht="15">
      <c r="Z10004" s="50" t="s">
        <v>47</v>
      </c>
    </row>
    <row r="10005" ht="15">
      <c r="Z10005" s="50" t="s">
        <v>48</v>
      </c>
    </row>
    <row r="10006" ht="15">
      <c r="Z10006" s="50" t="s">
        <v>49</v>
      </c>
    </row>
    <row r="10007" ht="15">
      <c r="Z10007" s="50" t="s">
        <v>55</v>
      </c>
    </row>
    <row r="10008" ht="15">
      <c r="Z10008" s="50" t="s">
        <v>56</v>
      </c>
    </row>
    <row r="10009" ht="15">
      <c r="Z10009" s="50" t="s">
        <v>57</v>
      </c>
    </row>
    <row r="10010" ht="15">
      <c r="Z10010" s="50" t="s">
        <v>59</v>
      </c>
    </row>
    <row r="10011" ht="15">
      <c r="Z10011" s="50" t="s">
        <v>60</v>
      </c>
    </row>
    <row r="10012" ht="15">
      <c r="Z10012" s="50" t="s">
        <v>61</v>
      </c>
    </row>
    <row r="10013" ht="15">
      <c r="Z10013" s="50" t="s">
        <v>62</v>
      </c>
    </row>
    <row r="10014" ht="15">
      <c r="Z10014" s="50" t="s">
        <v>63</v>
      </c>
    </row>
    <row r="10015" ht="15">
      <c r="Z10015" s="50" t="s">
        <v>64</v>
      </c>
    </row>
    <row r="10016" ht="15">
      <c r="Z10016" s="50" t="s">
        <v>65</v>
      </c>
    </row>
    <row r="10017" ht="15">
      <c r="Z10017" s="50" t="s">
        <v>66</v>
      </c>
    </row>
    <row r="10018" ht="15">
      <c r="Z10018" s="50" t="s">
        <v>67</v>
      </c>
    </row>
    <row r="10019" ht="15">
      <c r="Z10019" s="50" t="s">
        <v>68</v>
      </c>
    </row>
    <row r="10020" ht="15">
      <c r="Z10020" s="50" t="s">
        <v>69</v>
      </c>
    </row>
    <row r="10021" ht="15">
      <c r="Z10021" s="50" t="s">
        <v>70</v>
      </c>
    </row>
    <row r="10022" ht="15">
      <c r="Z10022" s="50" t="s">
        <v>71</v>
      </c>
    </row>
    <row r="10023" ht="15">
      <c r="Z10023" s="50" t="s">
        <v>72</v>
      </c>
    </row>
    <row r="10024" ht="15">
      <c r="Z10024" s="50" t="s">
        <v>73</v>
      </c>
    </row>
    <row r="10025" ht="15">
      <c r="Z10025" s="50" t="s">
        <v>74</v>
      </c>
    </row>
    <row r="10026" ht="15">
      <c r="Z10026" s="50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0023"/>
  <sheetViews>
    <sheetView zoomScale="75" zoomScaleNormal="75" zoomScalePageLayoutView="0" workbookViewId="0" topLeftCell="A1">
      <selection activeCell="A1" sqref="A1:B1"/>
    </sheetView>
  </sheetViews>
  <sheetFormatPr defaultColWidth="8.8515625" defaultRowHeight="15"/>
  <cols>
    <col min="1" max="1" width="5.8515625" style="0" bestFit="1" customWidth="1"/>
    <col min="2" max="2" width="10.421875" style="0" customWidth="1"/>
    <col min="3" max="3" width="14.8515625" style="0" customWidth="1"/>
    <col min="4" max="4" width="15.140625" style="0" customWidth="1"/>
    <col min="5" max="5" width="5.7109375" style="0" customWidth="1"/>
    <col min="6" max="6" width="14.421875" style="0" bestFit="1" customWidth="1"/>
    <col min="7" max="7" width="17.28125" style="0" bestFit="1" customWidth="1"/>
    <col min="8" max="8" width="12.8515625" style="0" customWidth="1"/>
    <col min="9" max="9" width="8.8515625" style="0" customWidth="1"/>
    <col min="10" max="10" width="16.8515625" style="0" customWidth="1"/>
    <col min="11" max="11" width="9.8515625" style="0" bestFit="1" customWidth="1"/>
    <col min="12" max="13" width="10.00390625" style="0" bestFit="1" customWidth="1"/>
  </cols>
  <sheetData>
    <row r="1" spans="1:10" ht="15.75">
      <c r="A1" s="53"/>
      <c r="J1" s="20" t="s">
        <v>16</v>
      </c>
    </row>
    <row r="2" spans="10:15" ht="18">
      <c r="J2" s="21" t="s">
        <v>17</v>
      </c>
      <c r="K2" s="22">
        <v>39603</v>
      </c>
      <c r="L2" s="22">
        <v>39664</v>
      </c>
      <c r="M2" s="23"/>
      <c r="O2" s="24"/>
    </row>
    <row r="3" spans="10:15" ht="20.25">
      <c r="J3" s="25" t="s">
        <v>18</v>
      </c>
      <c r="K3" s="26">
        <v>0.6474</v>
      </c>
      <c r="L3" s="27">
        <v>0.6415</v>
      </c>
      <c r="M3" s="23" t="s">
        <v>19</v>
      </c>
      <c r="O3" s="28"/>
    </row>
    <row r="4" spans="10:13" ht="15">
      <c r="J4" s="25" t="s">
        <v>20</v>
      </c>
      <c r="K4" s="29">
        <v>1377.2</v>
      </c>
      <c r="L4" s="29">
        <v>1249.01</v>
      </c>
      <c r="M4" s="23"/>
    </row>
    <row r="5" spans="10:13" ht="15">
      <c r="J5" s="23"/>
      <c r="K5" s="23"/>
      <c r="L5" s="23"/>
      <c r="M5" s="23"/>
    </row>
    <row r="6" spans="10:13" ht="15">
      <c r="J6" s="30" t="s">
        <v>21</v>
      </c>
      <c r="K6" s="23"/>
      <c r="L6" s="23"/>
      <c r="M6" s="31"/>
    </row>
    <row r="7" spans="10:13" ht="15">
      <c r="J7" s="32" t="s">
        <v>58</v>
      </c>
      <c r="K7" s="23"/>
      <c r="L7" s="23"/>
      <c r="M7" s="31"/>
    </row>
    <row r="8" spans="10:13" ht="15">
      <c r="J8" s="33" t="s">
        <v>22</v>
      </c>
      <c r="K8" s="34">
        <v>39603</v>
      </c>
      <c r="L8" s="34">
        <v>39664</v>
      </c>
      <c r="M8" s="34">
        <v>39695</v>
      </c>
    </row>
    <row r="9" spans="10:13" ht="15">
      <c r="J9" s="63" t="s">
        <v>23</v>
      </c>
      <c r="K9" s="64"/>
      <c r="L9" s="23"/>
      <c r="M9" s="23"/>
    </row>
    <row r="10" spans="10:13" ht="15">
      <c r="J10" s="35" t="s">
        <v>24</v>
      </c>
      <c r="K10" s="36">
        <v>4.17875</v>
      </c>
      <c r="L10" s="37">
        <v>4.39188</v>
      </c>
      <c r="M10" s="37">
        <v>4.39875</v>
      </c>
    </row>
    <row r="11" spans="10:13" ht="15">
      <c r="J11" s="35" t="s">
        <v>25</v>
      </c>
      <c r="K11" s="36">
        <v>4.23</v>
      </c>
      <c r="L11" s="37">
        <v>4.41688</v>
      </c>
      <c r="M11" s="37">
        <v>4.42063</v>
      </c>
    </row>
    <row r="12" spans="10:13" ht="15">
      <c r="J12" s="35" t="s">
        <v>26</v>
      </c>
      <c r="K12" s="36">
        <v>4.45938</v>
      </c>
      <c r="L12" s="36">
        <v>4.48188</v>
      </c>
      <c r="M12" s="37">
        <v>4.5125</v>
      </c>
    </row>
    <row r="13" spans="10:13" ht="15">
      <c r="J13" s="35" t="s">
        <v>27</v>
      </c>
      <c r="K13" s="36">
        <v>4.68688</v>
      </c>
      <c r="L13" s="36">
        <v>4.75813</v>
      </c>
      <c r="M13" s="37">
        <v>4.75688</v>
      </c>
    </row>
    <row r="14" spans="10:13" ht="15">
      <c r="J14" s="35" t="s">
        <v>28</v>
      </c>
      <c r="K14" s="36">
        <v>4.86188</v>
      </c>
      <c r="L14" s="36">
        <v>4.965</v>
      </c>
      <c r="M14" s="37">
        <v>4.95625</v>
      </c>
    </row>
    <row r="15" spans="10:13" ht="15">
      <c r="J15" s="35" t="s">
        <v>29</v>
      </c>
      <c r="K15" s="36">
        <v>4.8925</v>
      </c>
      <c r="L15" s="36">
        <v>5.01875</v>
      </c>
      <c r="M15" s="37">
        <v>5.08563</v>
      </c>
    </row>
    <row r="16" spans="10:13" ht="15">
      <c r="J16" s="35" t="s">
        <v>30</v>
      </c>
      <c r="K16" s="36">
        <v>4.91438</v>
      </c>
      <c r="L16" s="36">
        <v>5.10375</v>
      </c>
      <c r="M16" s="37">
        <v>5.125</v>
      </c>
    </row>
    <row r="17" spans="10:13" ht="15">
      <c r="J17" s="35" t="s">
        <v>31</v>
      </c>
      <c r="K17" s="36">
        <v>4.93688</v>
      </c>
      <c r="L17" s="36">
        <v>5.15625</v>
      </c>
      <c r="M17" s="37">
        <v>5.16375</v>
      </c>
    </row>
    <row r="18" spans="1:13" ht="15">
      <c r="A18" s="1" t="s">
        <v>0</v>
      </c>
      <c r="B18" t="s">
        <v>37</v>
      </c>
      <c r="C18" s="38" t="s">
        <v>38</v>
      </c>
      <c r="D18" s="38" t="s">
        <v>39</v>
      </c>
      <c r="J18" s="35" t="s">
        <v>32</v>
      </c>
      <c r="K18" s="36">
        <v>4.965</v>
      </c>
      <c r="L18" s="36">
        <v>5.18063</v>
      </c>
      <c r="M18" s="37">
        <v>5.18875</v>
      </c>
    </row>
    <row r="19" spans="3:13" ht="15">
      <c r="C19" s="66"/>
      <c r="D19" s="67"/>
      <c r="G19" s="51"/>
      <c r="J19" s="35" t="s">
        <v>33</v>
      </c>
      <c r="K19" s="36">
        <v>4.9925</v>
      </c>
      <c r="L19" s="36">
        <v>5.20813</v>
      </c>
      <c r="M19" s="37">
        <v>5.215</v>
      </c>
    </row>
    <row r="20" spans="1:13" ht="15">
      <c r="A20" s="51"/>
      <c r="C20" s="68"/>
      <c r="D20" s="68"/>
      <c r="J20" s="35" t="s">
        <v>34</v>
      </c>
      <c r="K20" s="36">
        <v>5.0225</v>
      </c>
      <c r="L20" s="36">
        <v>5.24188</v>
      </c>
      <c r="M20" s="37">
        <v>5.2425</v>
      </c>
    </row>
    <row r="21" spans="3:13" ht="15">
      <c r="C21" s="68"/>
      <c r="D21" s="68"/>
      <c r="J21" s="35" t="s">
        <v>35</v>
      </c>
      <c r="K21" s="36">
        <v>5.0525</v>
      </c>
      <c r="L21" s="36">
        <v>5.27688</v>
      </c>
      <c r="M21" s="37">
        <v>5.27125</v>
      </c>
    </row>
    <row r="22" spans="3:13" ht="15">
      <c r="C22" s="68"/>
      <c r="D22" s="68"/>
      <c r="J22" s="35" t="s">
        <v>36</v>
      </c>
      <c r="K22" s="36">
        <v>5.08188</v>
      </c>
      <c r="L22" s="36">
        <v>5.32063</v>
      </c>
      <c r="M22" s="37">
        <v>5.2975</v>
      </c>
    </row>
    <row r="23" spans="3:13" ht="15">
      <c r="C23" s="68"/>
      <c r="D23" s="68"/>
      <c r="J23" s="35" t="s">
        <v>40</v>
      </c>
      <c r="K23" s="36">
        <v>5.10625</v>
      </c>
      <c r="L23" s="36">
        <v>5.35625</v>
      </c>
      <c r="M23" s="37">
        <v>5.3275</v>
      </c>
    </row>
    <row r="24" spans="3:14" ht="18">
      <c r="C24" s="68"/>
      <c r="D24" s="68"/>
      <c r="J24" s="39"/>
      <c r="K24" s="40"/>
      <c r="L24" s="40"/>
      <c r="M24" s="41"/>
      <c r="N24" s="24"/>
    </row>
    <row r="25" spans="1:14" ht="20.25">
      <c r="A25" s="51"/>
      <c r="C25" s="68"/>
      <c r="D25" s="68"/>
      <c r="J25" s="63" t="s">
        <v>41</v>
      </c>
      <c r="K25" s="65"/>
      <c r="L25" s="40"/>
      <c r="M25" s="41"/>
      <c r="N25" s="28"/>
    </row>
    <row r="26" spans="3:13" ht="15">
      <c r="C26" s="68"/>
      <c r="D26" s="68"/>
      <c r="J26" s="35" t="s">
        <v>24</v>
      </c>
      <c r="K26" s="36">
        <v>2.38313</v>
      </c>
      <c r="L26" s="36">
        <v>2.41063</v>
      </c>
      <c r="M26" s="37">
        <v>2.37875</v>
      </c>
    </row>
    <row r="27" spans="1:13" ht="15">
      <c r="A27" s="1" t="s">
        <v>1</v>
      </c>
      <c r="B27" t="s">
        <v>37</v>
      </c>
      <c r="C27" s="66"/>
      <c r="D27" s="69"/>
      <c r="J27" s="35" t="s">
        <v>25</v>
      </c>
      <c r="K27" s="36">
        <v>2.415</v>
      </c>
      <c r="L27" s="36">
        <v>2.44438</v>
      </c>
      <c r="M27" s="37">
        <v>2.4175</v>
      </c>
    </row>
    <row r="28" spans="2:13" ht="15">
      <c r="B28" s="54"/>
      <c r="C28" s="70"/>
      <c r="D28" s="68"/>
      <c r="E28" s="54"/>
      <c r="G28" s="19"/>
      <c r="J28" s="35" t="s">
        <v>26</v>
      </c>
      <c r="K28" s="36">
        <v>2.45</v>
      </c>
      <c r="L28" s="36">
        <v>2.46125</v>
      </c>
      <c r="M28" s="37">
        <v>2.48688</v>
      </c>
    </row>
    <row r="29" spans="2:13" ht="15">
      <c r="B29" s="1"/>
      <c r="C29" s="68"/>
      <c r="D29" s="68"/>
      <c r="E29" s="1"/>
      <c r="F29" s="18"/>
      <c r="G29" s="19"/>
      <c r="J29" s="35" t="s">
        <v>27</v>
      </c>
      <c r="K29" s="36">
        <v>2.56938</v>
      </c>
      <c r="L29" s="36">
        <v>2.66438</v>
      </c>
      <c r="M29" s="37">
        <v>2.68438</v>
      </c>
    </row>
    <row r="30" spans="2:13" ht="15">
      <c r="B30" s="1"/>
      <c r="C30" s="70"/>
      <c r="D30" s="68"/>
      <c r="E30" s="1"/>
      <c r="F30" s="18"/>
      <c r="G30" s="19"/>
      <c r="J30" s="35" t="s">
        <v>28</v>
      </c>
      <c r="K30" s="36">
        <v>2.67188</v>
      </c>
      <c r="L30" s="36">
        <v>2.79813</v>
      </c>
      <c r="M30" s="37">
        <v>2.815</v>
      </c>
    </row>
    <row r="31" spans="2:13" ht="15">
      <c r="B31" s="1"/>
      <c r="C31" s="68"/>
      <c r="D31" s="68"/>
      <c r="E31" s="1"/>
      <c r="F31" s="18"/>
      <c r="J31" s="35" t="s">
        <v>29</v>
      </c>
      <c r="K31" s="36">
        <v>2.75125</v>
      </c>
      <c r="L31" s="36">
        <v>2.895</v>
      </c>
      <c r="M31" s="37">
        <v>2.94625</v>
      </c>
    </row>
    <row r="32" spans="2:13" ht="15">
      <c r="B32" s="1"/>
      <c r="C32" s="68"/>
      <c r="D32" s="68"/>
      <c r="J32" s="35" t="s">
        <v>30</v>
      </c>
      <c r="K32" s="36">
        <v>2.81938</v>
      </c>
      <c r="L32" s="36">
        <v>3.00563</v>
      </c>
      <c r="M32" s="37">
        <v>3.02375</v>
      </c>
    </row>
    <row r="33" spans="2:13" ht="15">
      <c r="B33" s="1"/>
      <c r="C33" s="71"/>
      <c r="D33" s="72"/>
      <c r="H33" s="51"/>
      <c r="J33" s="35" t="s">
        <v>31</v>
      </c>
      <c r="K33" s="36">
        <v>2.89125</v>
      </c>
      <c r="L33" s="36">
        <v>3.09063</v>
      </c>
      <c r="M33" s="37">
        <v>3.11313</v>
      </c>
    </row>
    <row r="34" spans="2:13" ht="15">
      <c r="B34" s="13"/>
      <c r="C34" s="68"/>
      <c r="D34" s="68"/>
      <c r="J34" s="35" t="s">
        <v>32</v>
      </c>
      <c r="K34" s="36">
        <v>2.9275</v>
      </c>
      <c r="L34" s="36">
        <v>3.11563</v>
      </c>
      <c r="M34" s="37">
        <v>3.12063</v>
      </c>
    </row>
    <row r="35" spans="3:13" ht="15">
      <c r="C35" s="68"/>
      <c r="D35" s="68"/>
      <c r="J35" s="35" t="s">
        <v>33</v>
      </c>
      <c r="K35" s="36">
        <v>2.96313</v>
      </c>
      <c r="L35" s="36">
        <v>3.13625</v>
      </c>
      <c r="M35" s="37">
        <v>3.12563</v>
      </c>
    </row>
    <row r="36" spans="1:13" ht="15">
      <c r="A36" s="1" t="s">
        <v>42</v>
      </c>
      <c r="B36" t="s">
        <v>37</v>
      </c>
      <c r="C36" s="66"/>
      <c r="D36" s="72"/>
      <c r="J36" s="35" t="s">
        <v>34</v>
      </c>
      <c r="K36" s="36">
        <v>2.99563</v>
      </c>
      <c r="L36" s="36">
        <v>3.15688</v>
      </c>
      <c r="M36" s="37">
        <v>3.13375</v>
      </c>
    </row>
    <row r="37" spans="10:13" ht="15">
      <c r="J37" s="35" t="s">
        <v>35</v>
      </c>
      <c r="K37" s="36">
        <v>3.02688</v>
      </c>
      <c r="L37" s="37">
        <v>3.18438</v>
      </c>
      <c r="M37" s="37">
        <v>3.14688</v>
      </c>
    </row>
    <row r="38" spans="2:13" ht="15">
      <c r="B38" s="51"/>
      <c r="C38" s="42"/>
      <c r="D38" s="17"/>
      <c r="J38" s="35" t="s">
        <v>36</v>
      </c>
      <c r="K38" s="36">
        <v>3.06188</v>
      </c>
      <c r="L38" s="37">
        <v>3.21438</v>
      </c>
      <c r="M38" s="37">
        <v>3.16375</v>
      </c>
    </row>
    <row r="39" spans="10:13" ht="15">
      <c r="J39" s="35" t="s">
        <v>40</v>
      </c>
      <c r="K39" s="36">
        <v>3.0975</v>
      </c>
      <c r="L39" s="37">
        <v>3.24188</v>
      </c>
      <c r="M39" s="37">
        <v>3.18125</v>
      </c>
    </row>
    <row r="53" spans="10:13" ht="15">
      <c r="J53" s="43"/>
      <c r="K53" s="44"/>
      <c r="L53" s="44"/>
      <c r="M53" s="45"/>
    </row>
    <row r="54" spans="10:13" ht="15">
      <c r="J54" s="43"/>
      <c r="K54" s="44"/>
      <c r="L54" s="44"/>
      <c r="M54" s="45"/>
    </row>
    <row r="55" spans="8:13" ht="15">
      <c r="H55" s="46"/>
      <c r="J55" s="43"/>
      <c r="K55" s="44"/>
      <c r="L55" s="44"/>
      <c r="M55" s="45"/>
    </row>
    <row r="56" spans="10:13" ht="15">
      <c r="J56" s="43"/>
      <c r="K56" s="44"/>
      <c r="L56" s="44"/>
      <c r="M56" s="45"/>
    </row>
    <row r="57" spans="10:13" ht="15">
      <c r="J57" s="43"/>
      <c r="K57" s="44"/>
      <c r="L57" s="44"/>
      <c r="M57" s="45"/>
    </row>
    <row r="58" spans="10:13" ht="15">
      <c r="J58" s="43"/>
      <c r="K58" s="44"/>
      <c r="L58" s="44"/>
      <c r="M58" s="45"/>
    </row>
    <row r="59" spans="10:13" ht="15">
      <c r="J59" s="43"/>
      <c r="K59" s="44"/>
      <c r="L59" s="44"/>
      <c r="M59" s="45"/>
    </row>
    <row r="60" spans="10:13" ht="15">
      <c r="J60" s="43"/>
      <c r="K60" s="44"/>
      <c r="L60" s="44"/>
      <c r="M60" s="45"/>
    </row>
    <row r="61" spans="10:13" ht="15">
      <c r="J61" s="43"/>
      <c r="K61" s="44"/>
      <c r="L61" s="44"/>
      <c r="M61" s="45"/>
    </row>
    <row r="62" spans="10:13" ht="15">
      <c r="J62" s="43"/>
      <c r="K62" s="44"/>
      <c r="L62" s="44"/>
      <c r="M62" s="45"/>
    </row>
    <row r="63" spans="10:13" ht="15">
      <c r="J63" s="43"/>
      <c r="K63" s="44"/>
      <c r="L63" s="44"/>
      <c r="M63" s="45"/>
    </row>
    <row r="64" spans="10:13" ht="15">
      <c r="J64" s="43"/>
      <c r="K64" s="44"/>
      <c r="L64" s="44"/>
      <c r="M64" s="45"/>
    </row>
    <row r="65" spans="10:13" ht="15">
      <c r="J65" s="43"/>
      <c r="K65" s="44"/>
      <c r="L65" s="44"/>
      <c r="M65" s="45"/>
    </row>
    <row r="66" spans="10:13" ht="15">
      <c r="J66" s="43"/>
      <c r="K66" s="44"/>
      <c r="L66" s="44"/>
      <c r="M66" s="45"/>
    </row>
    <row r="67" spans="10:13" ht="15">
      <c r="J67" s="43"/>
      <c r="K67" s="44"/>
      <c r="L67" s="44"/>
      <c r="M67" s="45"/>
    </row>
    <row r="68" spans="10:13" ht="15">
      <c r="J68" s="43"/>
      <c r="K68" s="44"/>
      <c r="L68" s="44"/>
      <c r="M68" s="45"/>
    </row>
    <row r="69" spans="10:13" ht="15">
      <c r="J69" s="43"/>
      <c r="K69" s="44"/>
      <c r="L69" s="44"/>
      <c r="M69" s="45"/>
    </row>
    <row r="70" spans="10:13" ht="15">
      <c r="J70" s="43"/>
      <c r="K70" s="44"/>
      <c r="L70" s="44"/>
      <c r="M70" s="45"/>
    </row>
    <row r="71" spans="10:13" ht="15">
      <c r="J71" s="43"/>
      <c r="K71" s="44"/>
      <c r="L71" s="44"/>
      <c r="M71" s="45"/>
    </row>
    <row r="72" spans="10:13" ht="15">
      <c r="J72" s="43"/>
      <c r="K72" s="44"/>
      <c r="L72" s="44"/>
      <c r="M72" s="45"/>
    </row>
    <row r="73" spans="10:13" ht="15">
      <c r="J73" s="43"/>
      <c r="K73" s="44"/>
      <c r="L73" s="44"/>
      <c r="M73" s="45"/>
    </row>
    <row r="74" spans="10:13" ht="15">
      <c r="J74" s="43"/>
      <c r="K74" s="44"/>
      <c r="L74" s="44"/>
      <c r="M74" s="45"/>
    </row>
    <row r="75" spans="10:13" ht="15">
      <c r="J75" s="43"/>
      <c r="K75" s="44"/>
      <c r="L75" s="44"/>
      <c r="M75" s="45"/>
    </row>
    <row r="76" spans="10:13" ht="15">
      <c r="J76" s="43"/>
      <c r="K76" s="44"/>
      <c r="L76" s="44"/>
      <c r="M76" s="45"/>
    </row>
    <row r="77" spans="7:13" ht="15">
      <c r="G77" s="3"/>
      <c r="J77" s="43"/>
      <c r="K77" s="44"/>
      <c r="L77" s="44"/>
      <c r="M77" s="45"/>
    </row>
    <row r="78" spans="10:13" ht="15">
      <c r="J78" s="43"/>
      <c r="K78" s="44"/>
      <c r="L78" s="44"/>
      <c r="M78" s="45"/>
    </row>
    <row r="79" spans="10:13" ht="15">
      <c r="J79" s="43"/>
      <c r="K79" s="44"/>
      <c r="L79" s="44"/>
      <c r="M79" s="45"/>
    </row>
    <row r="80" spans="10:13" ht="15">
      <c r="J80" s="43"/>
      <c r="K80" s="44"/>
      <c r="L80" s="44"/>
      <c r="M80" s="45"/>
    </row>
    <row r="81" spans="10:13" ht="15">
      <c r="J81" s="43"/>
      <c r="K81" s="44"/>
      <c r="L81" s="44"/>
      <c r="M81" s="45"/>
    </row>
    <row r="82" spans="10:13" ht="15">
      <c r="J82" s="43"/>
      <c r="K82" s="44"/>
      <c r="L82" s="44"/>
      <c r="M82" s="45"/>
    </row>
    <row r="83" spans="10:13" ht="15">
      <c r="J83" s="43"/>
      <c r="K83" s="44"/>
      <c r="L83" s="44"/>
      <c r="M83" s="45"/>
    </row>
    <row r="84" spans="10:13" ht="15">
      <c r="J84" s="43"/>
      <c r="K84" s="44"/>
      <c r="L84" s="44"/>
      <c r="M84" s="45"/>
    </row>
    <row r="85" spans="10:13" ht="15">
      <c r="J85" s="43"/>
      <c r="K85" s="44"/>
      <c r="L85" s="44"/>
      <c r="M85" s="45"/>
    </row>
    <row r="86" spans="10:13" ht="15">
      <c r="J86" s="43"/>
      <c r="K86" s="44"/>
      <c r="L86" s="44"/>
      <c r="M86" s="45"/>
    </row>
    <row r="87" spans="10:13" ht="15">
      <c r="J87" s="43"/>
      <c r="K87" s="44"/>
      <c r="L87" s="44"/>
      <c r="M87" s="45"/>
    </row>
    <row r="88" spans="10:13" ht="15">
      <c r="J88" s="43"/>
      <c r="K88" s="44"/>
      <c r="L88" s="44"/>
      <c r="M88" s="45"/>
    </row>
    <row r="89" spans="10:13" ht="15">
      <c r="J89" s="43"/>
      <c r="K89" s="44"/>
      <c r="L89" s="44"/>
      <c r="M89" s="45"/>
    </row>
    <row r="90" spans="10:13" ht="15">
      <c r="J90" s="43"/>
      <c r="K90" s="44"/>
      <c r="L90" s="44"/>
      <c r="M90" s="45"/>
    </row>
    <row r="91" spans="10:13" ht="15">
      <c r="J91" s="43"/>
      <c r="K91" s="44"/>
      <c r="L91" s="44"/>
      <c r="M91" s="45"/>
    </row>
    <row r="92" spans="10:13" ht="15">
      <c r="J92" s="43"/>
      <c r="K92" s="44"/>
      <c r="L92" s="44"/>
      <c r="M92" s="45"/>
    </row>
    <row r="93" spans="10:13" ht="15">
      <c r="J93" s="43"/>
      <c r="K93" s="44"/>
      <c r="L93" s="44"/>
      <c r="M93" s="45"/>
    </row>
    <row r="94" spans="10:13" ht="15">
      <c r="J94" s="43"/>
      <c r="K94" s="44"/>
      <c r="L94" s="44"/>
      <c r="M94" s="45"/>
    </row>
    <row r="95" spans="10:13" ht="15">
      <c r="J95" s="43"/>
      <c r="K95" s="44"/>
      <c r="L95" s="44"/>
      <c r="M95" s="45"/>
    </row>
    <row r="96" spans="10:13" ht="15">
      <c r="J96" s="43"/>
      <c r="K96" s="44"/>
      <c r="L96" s="44"/>
      <c r="M96" s="45"/>
    </row>
    <row r="97" spans="10:13" ht="15">
      <c r="J97" s="43"/>
      <c r="K97" s="44"/>
      <c r="L97" s="44"/>
      <c r="M97" s="45"/>
    </row>
    <row r="98" spans="10:13" ht="15">
      <c r="J98" s="43"/>
      <c r="K98" s="44"/>
      <c r="L98" s="44"/>
      <c r="M98" s="45"/>
    </row>
    <row r="99" spans="10:13" ht="15">
      <c r="J99" s="43"/>
      <c r="K99" s="44"/>
      <c r="L99" s="44"/>
      <c r="M99" s="45"/>
    </row>
    <row r="100" spans="10:13" ht="15">
      <c r="J100" s="43"/>
      <c r="K100" s="44"/>
      <c r="L100" s="44"/>
      <c r="M100" s="45"/>
    </row>
    <row r="101" spans="10:13" ht="15">
      <c r="J101" s="43"/>
      <c r="K101" s="44"/>
      <c r="L101" s="44"/>
      <c r="M101" s="45"/>
    </row>
    <row r="102" spans="10:13" ht="15">
      <c r="J102" s="43"/>
      <c r="K102" s="44"/>
      <c r="L102" s="44"/>
      <c r="M102" s="45"/>
    </row>
    <row r="103" spans="10:13" ht="15">
      <c r="J103" s="43"/>
      <c r="K103" s="44"/>
      <c r="L103" s="44"/>
      <c r="M103" s="45"/>
    </row>
    <row r="104" spans="10:13" ht="15">
      <c r="J104" s="43"/>
      <c r="K104" s="44"/>
      <c r="L104" s="44"/>
      <c r="M104" s="45"/>
    </row>
    <row r="9998" ht="15">
      <c r="Z9998" s="50" t="s">
        <v>43</v>
      </c>
    </row>
    <row r="9999" ht="15">
      <c r="Z9999" s="50" t="s">
        <v>44</v>
      </c>
    </row>
    <row r="10000" ht="15">
      <c r="Z10000" s="50" t="s">
        <v>43</v>
      </c>
    </row>
    <row r="10001" ht="15">
      <c r="Z10001" s="50" t="s">
        <v>75</v>
      </c>
    </row>
    <row r="10002" ht="15">
      <c r="Z10002" s="50"/>
    </row>
    <row r="10003" ht="15">
      <c r="Z10003" s="50"/>
    </row>
    <row r="10004" ht="15">
      <c r="Z10004" s="50"/>
    </row>
    <row r="10005" ht="15">
      <c r="Z10005" s="50"/>
    </row>
    <row r="10006" ht="15">
      <c r="Z10006" s="50"/>
    </row>
    <row r="10007" ht="15">
      <c r="Z10007" s="50"/>
    </row>
    <row r="10008" ht="15">
      <c r="Z10008" s="50"/>
    </row>
    <row r="10009" ht="15">
      <c r="Z10009" s="50"/>
    </row>
    <row r="10010" ht="15">
      <c r="Z10010" s="50"/>
    </row>
    <row r="10011" ht="15">
      <c r="Z10011" s="50"/>
    </row>
    <row r="10012" ht="15">
      <c r="Z10012" s="50"/>
    </row>
    <row r="10013" ht="15">
      <c r="Z10013" s="50"/>
    </row>
    <row r="10014" ht="15">
      <c r="Z10014" s="50"/>
    </row>
    <row r="10015" ht="15">
      <c r="Z10015" s="50"/>
    </row>
    <row r="10016" ht="15">
      <c r="Z10016" s="50"/>
    </row>
    <row r="10017" ht="15">
      <c r="Z10017" s="50"/>
    </row>
    <row r="10018" ht="15">
      <c r="Z10018" s="50"/>
    </row>
    <row r="10019" ht="15">
      <c r="Z10019" s="50"/>
    </row>
    <row r="10020" ht="15">
      <c r="Z10020" s="50"/>
    </row>
    <row r="10021" ht="15">
      <c r="Z10021" s="50"/>
    </row>
    <row r="10022" ht="15">
      <c r="Z10022" s="50"/>
    </row>
    <row r="10023" ht="15">
      <c r="Z10023" s="50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pakadmin</dc:creator>
  <cp:keywords/>
  <dc:description/>
  <cp:lastModifiedBy>Suthar Computer</cp:lastModifiedBy>
  <cp:lastPrinted>2008-10-04T14:37:02Z</cp:lastPrinted>
  <dcterms:created xsi:type="dcterms:W3CDTF">2008-09-12T19:58:36Z</dcterms:created>
  <dcterms:modified xsi:type="dcterms:W3CDTF">2014-10-14T05:11:32Z</dcterms:modified>
  <cp:category/>
  <cp:version/>
  <cp:contentType/>
  <cp:contentStatus/>
</cp:coreProperties>
</file>